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xr:revisionPtr revIDLastSave="0" documentId="8_{E8B4AD49-124B-4708-80ED-4E4DAA3E9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letin 46" sheetId="1" r:id="rId1"/>
  </sheets>
  <definedNames>
    <definedName name="_xlnm._FilterDatabase" localSheetId="0" hidden="1">'Boletin 46'!$A$7:$C$7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C8" i="1" s="1"/>
  <c r="B158" i="1" l="1"/>
  <c r="B159" i="1"/>
  <c r="B157" i="1"/>
  <c r="C9" i="1" l="1"/>
  <c r="C12" i="1" l="1"/>
  <c r="C11" i="1"/>
  <c r="C15" i="1"/>
  <c r="C10" i="1"/>
  <c r="C14" i="1"/>
  <c r="C17" i="1"/>
  <c r="C13" i="1"/>
  <c r="B61" i="1"/>
  <c r="C60" i="1" l="1"/>
  <c r="C61" i="1"/>
  <c r="C59" i="1"/>
  <c r="C16" i="1" l="1"/>
  <c r="B160" i="1" l="1"/>
  <c r="C167" i="1"/>
  <c r="B167" i="1"/>
  <c r="C172" i="1" l="1"/>
  <c r="B172" i="1"/>
  <c r="B114" i="1"/>
  <c r="B133" i="1" l="1"/>
  <c r="B55" i="1"/>
  <c r="C52" i="1" l="1"/>
  <c r="C53" i="1"/>
  <c r="C55" i="1"/>
  <c r="C54" i="1"/>
  <c r="C51" i="1"/>
  <c r="C50" i="1"/>
  <c r="B71" i="1" l="1"/>
  <c r="B47" i="1"/>
  <c r="C46" i="1" s="1"/>
  <c r="B36" i="1"/>
  <c r="C32" i="1" s="1"/>
  <c r="C44" i="1" l="1"/>
  <c r="C47" i="1"/>
  <c r="C45" i="1"/>
  <c r="C33" i="1"/>
  <c r="C34" i="1"/>
  <c r="C31" i="1"/>
  <c r="C35" i="1"/>
</calcChain>
</file>

<file path=xl/sharedStrings.xml><?xml version="1.0" encoding="utf-8"?>
<sst xmlns="http://schemas.openxmlformats.org/spreadsheetml/2006/main" count="116" uniqueCount="74">
  <si>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</si>
  <si>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</si>
  <si>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</si>
  <si>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</si>
  <si>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</si>
  <si>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</si>
  <si>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</si>
  <si>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</si>
  <si>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</si>
  <si>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</si>
  <si>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</si>
  <si>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</si>
  <si>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</si>
  <si>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</si>
  <si>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</si>
  <si>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</si>
  <si>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</si>
  <si>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</si>
  <si>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</si>
  <si>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</si>
  <si>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</si>
  <si>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</si>
  <si>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</si>
  <si>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</si>
  <si>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</si>
  <si>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</si>
  <si>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</si>
  <si>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</si>
  <si>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</si>
  <si>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</si>
  <si>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</si>
  <si>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</si>
  <si>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</si>
  <si>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</si>
  <si>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</si>
  <si>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</si>
  <si>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</si>
  <si>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</si>
  <si>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</si>
  <si>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</si>
  <si>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</si>
  <si>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</si>
  <si>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</si>
  <si>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</si>
  <si>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</si>
  <si>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</si>
  <si>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</si>
  <si>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</si>
  <si>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Licitación Restringida</t>
  </si>
  <si>
    <t>Sorteo de Obras</t>
  </si>
  <si>
    <t>Comparación De Precios</t>
  </si>
  <si>
    <t>Compras Por Debajo Del Umbral</t>
  </si>
  <si>
    <t>Procesos De Excepción</t>
  </si>
  <si>
    <t>Empresa no acogida a la Ley 187-17</t>
  </si>
  <si>
    <t>Ministerio de Obras Públicas y Comunicaciones</t>
  </si>
  <si>
    <t>INSTITUTO NACIONAL DE BIENESTAR ESTUDIANTIL</t>
  </si>
  <si>
    <t>Sorteo De Obras</t>
  </si>
  <si>
    <t>No Especificada</t>
  </si>
  <si>
    <t>Empresas no clasificadas</t>
  </si>
  <si>
    <t>Financiero</t>
  </si>
  <si>
    <t>Licitacion Restringida</t>
  </si>
  <si>
    <t>SAN CRISTOBAL</t>
  </si>
  <si>
    <t>Instituto Nacional de Aguas Potables y Alcantarillados</t>
  </si>
  <si>
    <t>Programa de Medicamentos Esenciales</t>
  </si>
  <si>
    <t>Servicio Nacional de Salud</t>
  </si>
  <si>
    <t>Asistencia al Usuario</t>
  </si>
  <si>
    <t xml:space="preserve">Monitoreo y Analisis de Datos </t>
  </si>
  <si>
    <t xml:space="preserve">Asistencia Tecnica </t>
  </si>
  <si>
    <t xml:space="preserve">Cooperación </t>
  </si>
  <si>
    <t xml:space="preserve">Planificación </t>
  </si>
  <si>
    <t xml:space="preserve">Implementación </t>
  </si>
  <si>
    <t xml:space="preserve">Juridico </t>
  </si>
  <si>
    <t>Tecnologia</t>
  </si>
  <si>
    <t>#46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</si>
</sst>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0" fillId="0" borderId="0" xfId="0" applyNumberFormat="1"/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2022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46'!$A$8:$A$16</c:f>
              <c:strCache>
                <c:ptCount val="9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Licitación Pública Internacional</c:v>
                </c:pt>
                <c:pt idx="5">
                  <c:v>Compras Por Debajo Del Umbral</c:v>
                </c:pt>
                <c:pt idx="6">
                  <c:v>Sorteo De Obras</c:v>
                </c:pt>
                <c:pt idx="7">
                  <c:v>Subasta Inversa</c:v>
                </c:pt>
                <c:pt idx="8">
                  <c:v>Licitacion Restringida</c:v>
                </c:pt>
              </c:strCache>
            </c:strRef>
          </c:cat>
          <c:val>
            <c:numRef>
              <c:f>'Boletin 46'!$B$8:$B$16</c:f>
              <c:numCache>
                <c:formatCode>#,##0</c:formatCode>
                <c:ptCount val="9"/>
                <c:pt idx="0">
                  <c:v>128144</c:v>
                </c:pt>
                <c:pt idx="1">
                  <c:v>59810</c:v>
                </c:pt>
                <c:pt idx="2">
                  <c:v>20941</c:v>
                </c:pt>
                <c:pt idx="3">
                  <c:v>10859</c:v>
                </c:pt>
                <c:pt idx="4">
                  <c:v>2997</c:v>
                </c:pt>
                <c:pt idx="5">
                  <c:v>2889</c:v>
                </c:pt>
                <c:pt idx="6">
                  <c:v>1009</c:v>
                </c:pt>
                <c:pt idx="7">
                  <c:v>835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en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46-43CF-8342-D4DDA780B4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46'!$A$228:$A$230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'Boletin 46'!$B$228:$B$230</c:f>
              <c:numCache>
                <c:formatCode>General</c:formatCode>
                <c:ptCount val="3"/>
                <c:pt idx="0">
                  <c:v>127</c:v>
                </c:pt>
                <c:pt idx="1">
                  <c:v>140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2022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46'!$A$31:$A$35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No Especificada</c:v>
                </c:pt>
                <c:pt idx="4">
                  <c:v>SAN CRISTOBAL</c:v>
                </c:pt>
              </c:strCache>
            </c:strRef>
          </c:cat>
          <c:val>
            <c:numRef>
              <c:f>'Boletin 46'!$B$31:$B$35</c:f>
              <c:numCache>
                <c:formatCode>#,##0.00</c:formatCode>
                <c:ptCount val="5"/>
                <c:pt idx="0">
                  <c:v>125123269332.61398</c:v>
                </c:pt>
                <c:pt idx="1">
                  <c:v>47283686457.126266</c:v>
                </c:pt>
                <c:pt idx="2">
                  <c:v>14546244174.088779</c:v>
                </c:pt>
                <c:pt idx="3">
                  <c:v>6156190862.1758051</c:v>
                </c:pt>
                <c:pt idx="4">
                  <c:v>4498559357.1125917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2022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46'!$A$88:$A$96</c:f>
              <c:strCache>
                <c:ptCount val="9"/>
                <c:pt idx="0">
                  <c:v>Licitación Restringida</c:v>
                </c:pt>
                <c:pt idx="1">
                  <c:v>Licitación Pública Internacional</c:v>
                </c:pt>
                <c:pt idx="2">
                  <c:v>Sorteo de Obras</c:v>
                </c:pt>
                <c:pt idx="3">
                  <c:v>Subasta Inversa</c:v>
                </c:pt>
                <c:pt idx="4">
                  <c:v>Licitación Pública Nacional</c:v>
                </c:pt>
                <c:pt idx="5">
                  <c:v>Comparación de Precios</c:v>
                </c:pt>
                <c:pt idx="6">
                  <c:v>Procesos de Excepción</c:v>
                </c:pt>
                <c:pt idx="7">
                  <c:v>Compras Menores</c:v>
                </c:pt>
                <c:pt idx="8">
                  <c:v>Compras por Debajo del Umbral</c:v>
                </c:pt>
              </c:strCache>
            </c:strRef>
          </c:cat>
          <c:val>
            <c:numRef>
              <c:f>'Boletin 46'!$B$88:$B$96</c:f>
              <c:numCache>
                <c:formatCode>#,##0</c:formatCode>
                <c:ptCount val="9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19</c:v>
                </c:pt>
                <c:pt idx="4">
                  <c:v>225</c:v>
                </c:pt>
                <c:pt idx="5">
                  <c:v>976</c:v>
                </c:pt>
                <c:pt idx="6">
                  <c:v>1002</c:v>
                </c:pt>
                <c:pt idx="7">
                  <c:v>6496</c:v>
                </c:pt>
                <c:pt idx="8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diciembre 2022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46'!$A$129:$A$132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46'!$B$129:$B$132</c:f>
              <c:numCache>
                <c:formatCode>#,##0_ ;\-#,##0\ </c:formatCode>
                <c:ptCount val="4"/>
                <c:pt idx="0">
                  <c:v>49537</c:v>
                </c:pt>
                <c:pt idx="1">
                  <c:v>808</c:v>
                </c:pt>
                <c:pt idx="2">
                  <c:v>13888</c:v>
                </c:pt>
                <c:pt idx="3">
                  <c:v>44326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2022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46'!$A$157:$A$159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46'!$B$157:$B$159</c:f>
              <c:numCache>
                <c:formatCode>General</c:formatCode>
                <c:ptCount val="3"/>
                <c:pt idx="0">
                  <c:v>137</c:v>
                </c:pt>
                <c:pt idx="1">
                  <c:v>1286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2022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8F-41E0-9B41-C440A1D46CC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8F-41E0-9B41-C440A1D46CC4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8F-41E0-9B41-C440A1D46CC4}"/>
              </c:ext>
            </c:extLst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8F-41E0-9B41-C440A1D46CC4}"/>
              </c:ext>
            </c:extLst>
          </c:dPt>
          <c:dPt>
            <c:idx val="1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88F-41E0-9B41-C440A1D46CC4}"/>
              </c:ext>
            </c:extLst>
          </c:dPt>
          <c:dPt>
            <c:idx val="1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88F-41E0-9B41-C440A1D46C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46'!$A$197:$A$211</c:f>
              <c:strCache>
                <c:ptCount val="15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Monitoreo y Analisis de Datos </c:v>
                </c:pt>
                <c:pt idx="4">
                  <c:v>Depto. Investigación y Reclamos</c:v>
                </c:pt>
                <c:pt idx="5">
                  <c:v>Depto. Políticas Normas y Procedimientos</c:v>
                </c:pt>
                <c:pt idx="6">
                  <c:v>Asistencia Tecnica </c:v>
                </c:pt>
                <c:pt idx="7">
                  <c:v>Base Legal</c:v>
                </c:pt>
                <c:pt idx="8">
                  <c:v>Cooperación </c:v>
                </c:pt>
                <c:pt idx="9">
                  <c:v>Planificación </c:v>
                </c:pt>
                <c:pt idx="10">
                  <c:v>Implementación </c:v>
                </c:pt>
                <c:pt idx="11">
                  <c:v>Juridico </c:v>
                </c:pt>
                <c:pt idx="12">
                  <c:v>Tecnologia</c:v>
                </c:pt>
                <c:pt idx="13">
                  <c:v>Financiero</c:v>
                </c:pt>
                <c:pt idx="14">
                  <c:v>Asistencia al Usuario</c:v>
                </c:pt>
              </c:strCache>
            </c:strRef>
          </c:cat>
          <c:val>
            <c:numRef>
              <c:f>'Boletin 46'!$B$197:$B$211</c:f>
              <c:numCache>
                <c:formatCode>General</c:formatCode>
                <c:ptCount val="15"/>
                <c:pt idx="0">
                  <c:v>18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28</c:v>
                </c:pt>
                <c:pt idx="5">
                  <c:v>27</c:v>
                </c:pt>
                <c:pt idx="6">
                  <c:v>1</c:v>
                </c:pt>
                <c:pt idx="7">
                  <c:v>107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46'!$B$110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46'!$A$111:$A$113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46'!$B$111:$B$113</c:f>
              <c:numCache>
                <c:formatCode>#,##0</c:formatCode>
                <c:ptCount val="3"/>
                <c:pt idx="0">
                  <c:v>27507</c:v>
                </c:pt>
                <c:pt idx="1">
                  <c:v>75104</c:v>
                </c:pt>
                <c:pt idx="2">
                  <c:v>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2022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46'!$A$66:$A$70</c:f>
              <c:strCache>
                <c:ptCount val="5"/>
                <c:pt idx="0">
                  <c:v>INSTITUTO NACIONAL DE BIENESTAR ESTUDIANTIL</c:v>
                </c:pt>
                <c:pt idx="1">
                  <c:v>Ministerio de Obras Públicas y Comunicaciones</c:v>
                </c:pt>
                <c:pt idx="2">
                  <c:v>Instituto Nacional de Aguas Potables y Alcantarillados</c:v>
                </c:pt>
                <c:pt idx="3">
                  <c:v>Programa de Medicamentos Esenciales</c:v>
                </c:pt>
                <c:pt idx="4">
                  <c:v>Servicio Nacional de Salud</c:v>
                </c:pt>
              </c:strCache>
            </c:strRef>
          </c:cat>
          <c:val>
            <c:numRef>
              <c:f>'Boletin 46'!$B$66:$B$70</c:f>
              <c:numCache>
                <c:formatCode>#,##0.00</c:formatCode>
                <c:ptCount val="5"/>
                <c:pt idx="0">
                  <c:v>40317376366.658501</c:v>
                </c:pt>
                <c:pt idx="1">
                  <c:v>17834720563.950008</c:v>
                </c:pt>
                <c:pt idx="2">
                  <c:v>12812935257.176996</c:v>
                </c:pt>
                <c:pt idx="3">
                  <c:v>11699004559.230001</c:v>
                </c:pt>
                <c:pt idx="4">
                  <c:v>10814320809.890402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2022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46'!$B$171:$C$171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46'!$B$172:$C$172</c:f>
              <c:numCache>
                <c:formatCode>0%</c:formatCode>
                <c:ptCount val="2"/>
                <c:pt idx="0">
                  <c:v>0.35729197733373097</c:v>
                </c:pt>
                <c:pt idx="1">
                  <c:v>0.64270802266626903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46'!$B$171:$C$171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46'!$C$167</c:f>
              <c:numCache>
                <c:formatCode>General</c:formatCode>
                <c:ptCount val="1"/>
                <c:pt idx="0">
                  <c:v>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26</xdr:row>
      <xdr:rowOff>172810</xdr:rowOff>
    </xdr:from>
    <xdr:to>
      <xdr:col>11</xdr:col>
      <xdr:colOff>27213</xdr:colOff>
      <xdr:row>48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1"/>
  <sheetViews>
    <sheetView showGridLines="0" tabSelected="1" zoomScale="60" zoomScaleNormal="6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3" t="s">
        <v>42</v>
      </c>
      <c r="B3" s="44" t="s">
        <v>73</v>
      </c>
    </row>
    <row r="4" spans="1:3" ht="24" thickBot="1" x14ac:dyDescent="0.3">
      <c r="A4" s="45" t="s">
        <v>38</v>
      </c>
      <c r="B4" s="46">
        <v>2022</v>
      </c>
    </row>
    <row r="7" spans="1:3" x14ac:dyDescent="0.25">
      <c r="A7" s="16" t="s">
        <v>2</v>
      </c>
      <c r="B7" s="16" t="s">
        <v>3</v>
      </c>
      <c r="C7" s="16" t="s">
        <v>37</v>
      </c>
    </row>
    <row r="8" spans="1:3" x14ac:dyDescent="0.25">
      <c r="A8" s="20" t="s">
        <v>14</v>
      </c>
      <c r="B8" s="18">
        <v>128144</v>
      </c>
      <c r="C8" s="19">
        <f t="shared" ref="C8:C17" si="0">+B8/$B$17</f>
        <v>0.5633099470732007</v>
      </c>
    </row>
    <row r="9" spans="1:3" x14ac:dyDescent="0.25">
      <c r="A9" s="20" t="s">
        <v>52</v>
      </c>
      <c r="B9" s="18">
        <v>59810</v>
      </c>
      <c r="C9" s="19">
        <f t="shared" si="0"/>
        <v>0.26291958994918324</v>
      </c>
    </row>
    <row r="10" spans="1:3" x14ac:dyDescent="0.25">
      <c r="A10" s="20" t="s">
        <v>50</v>
      </c>
      <c r="B10" s="18">
        <v>20941</v>
      </c>
      <c r="C10" s="19">
        <f t="shared" si="0"/>
        <v>9.2054825833904799E-2</v>
      </c>
    </row>
    <row r="11" spans="1:3" x14ac:dyDescent="0.25">
      <c r="A11" s="20" t="s">
        <v>0</v>
      </c>
      <c r="B11" s="18">
        <v>10859</v>
      </c>
      <c r="C11" s="19">
        <f t="shared" si="0"/>
        <v>4.7735225334529022E-2</v>
      </c>
    </row>
    <row r="12" spans="1:3" x14ac:dyDescent="0.25">
      <c r="A12" s="20" t="s">
        <v>13</v>
      </c>
      <c r="B12" s="18">
        <v>2997</v>
      </c>
      <c r="C12" s="19">
        <f t="shared" si="0"/>
        <v>1.3174552935591074E-2</v>
      </c>
    </row>
    <row r="13" spans="1:3" x14ac:dyDescent="0.25">
      <c r="A13" s="20" t="s">
        <v>51</v>
      </c>
      <c r="B13" s="18">
        <v>2889</v>
      </c>
      <c r="C13" s="19">
        <f t="shared" si="0"/>
        <v>1.269979427124545E-2</v>
      </c>
    </row>
    <row r="14" spans="1:3" x14ac:dyDescent="0.25">
      <c r="A14" s="20" t="s">
        <v>56</v>
      </c>
      <c r="B14" s="18">
        <v>1009</v>
      </c>
      <c r="C14" s="19">
        <f t="shared" si="0"/>
        <v>4.4354767807845826E-3</v>
      </c>
    </row>
    <row r="15" spans="1:3" x14ac:dyDescent="0.25">
      <c r="A15" s="20" t="s">
        <v>43</v>
      </c>
      <c r="B15" s="18">
        <v>835</v>
      </c>
      <c r="C15" s="19">
        <f t="shared" si="0"/>
        <v>3.6705878215610769E-3</v>
      </c>
    </row>
    <row r="16" spans="1:3" x14ac:dyDescent="0.25">
      <c r="A16" s="20" t="s">
        <v>60</v>
      </c>
      <c r="B16" s="18">
        <v>5</v>
      </c>
      <c r="C16" s="19">
        <f t="shared" si="0"/>
        <v>2.1979567793778904E-5</v>
      </c>
    </row>
    <row r="17" spans="1:4" x14ac:dyDescent="0.25">
      <c r="A17" s="16" t="s">
        <v>1</v>
      </c>
      <c r="B17" s="52">
        <f>SUM(B8:B15)</f>
        <v>227484</v>
      </c>
      <c r="C17" s="54">
        <f t="shared" si="0"/>
        <v>1</v>
      </c>
      <c r="D17" s="4"/>
    </row>
    <row r="18" spans="1:4" x14ac:dyDescent="0.25">
      <c r="D18" s="4"/>
    </row>
    <row r="19" spans="1:4" x14ac:dyDescent="0.25">
      <c r="D19" s="4"/>
    </row>
    <row r="20" spans="1:4" x14ac:dyDescent="0.25">
      <c r="D20" s="4"/>
    </row>
    <row r="21" spans="1:4" x14ac:dyDescent="0.25">
      <c r="A21" s="1"/>
      <c r="B21" s="51"/>
      <c r="C21" s="14"/>
      <c r="D21" s="4"/>
    </row>
    <row r="22" spans="1:4" x14ac:dyDescent="0.25">
      <c r="A22" s="1"/>
      <c r="B22" s="51"/>
      <c r="C22" s="14"/>
      <c r="D22" s="4"/>
    </row>
    <row r="23" spans="1:4" x14ac:dyDescent="0.25">
      <c r="A23" s="1"/>
      <c r="B23" s="51"/>
      <c r="C23" s="14"/>
      <c r="D23" s="4"/>
    </row>
    <row r="24" spans="1:4" x14ac:dyDescent="0.25">
      <c r="A24" s="1"/>
      <c r="B24" s="51"/>
      <c r="C24" s="14"/>
      <c r="D24" s="4"/>
    </row>
    <row r="25" spans="1:4" x14ac:dyDescent="0.25">
      <c r="A25" s="1"/>
      <c r="C25" s="15"/>
      <c r="D25" s="4"/>
    </row>
    <row r="26" spans="1:4" x14ac:dyDescent="0.25">
      <c r="A26" s="1"/>
      <c r="C26" s="15"/>
    </row>
    <row r="27" spans="1:4" x14ac:dyDescent="0.25">
      <c r="A27" s="1"/>
      <c r="C27" s="15"/>
    </row>
    <row r="28" spans="1:4" x14ac:dyDescent="0.25">
      <c r="C28" s="13"/>
    </row>
    <row r="29" spans="1:4" x14ac:dyDescent="0.25">
      <c r="C29" s="13"/>
    </row>
    <row r="30" spans="1:4" x14ac:dyDescent="0.25">
      <c r="A30" s="6" t="s">
        <v>45</v>
      </c>
      <c r="B30" s="6" t="s">
        <v>35</v>
      </c>
      <c r="C30" s="6" t="s">
        <v>37</v>
      </c>
    </row>
    <row r="31" spans="1:4" x14ac:dyDescent="0.25">
      <c r="A31" s="20" t="s">
        <v>4</v>
      </c>
      <c r="B31" s="21">
        <v>125123269332.61398</v>
      </c>
      <c r="C31" s="22">
        <f>+B31/$B$36</f>
        <v>0.63318945020514594</v>
      </c>
    </row>
    <row r="32" spans="1:4" x14ac:dyDescent="0.25">
      <c r="A32" s="20" t="s">
        <v>5</v>
      </c>
      <c r="B32" s="21">
        <v>47283686457.126266</v>
      </c>
      <c r="C32" s="22">
        <f>+B32/$B$36</f>
        <v>0.2392802840842683</v>
      </c>
    </row>
    <row r="33" spans="1:3" x14ac:dyDescent="0.25">
      <c r="A33" s="20" t="s">
        <v>6</v>
      </c>
      <c r="B33" s="21">
        <v>14546244174.088779</v>
      </c>
      <c r="C33" s="22">
        <f>+B33/$B$36</f>
        <v>7.3611634352814287E-2</v>
      </c>
    </row>
    <row r="34" spans="1:3" x14ac:dyDescent="0.25">
      <c r="A34" s="20" t="s">
        <v>57</v>
      </c>
      <c r="B34" s="21">
        <v>6156190862.1758051</v>
      </c>
      <c r="C34" s="22">
        <f>+B34/$B$36</f>
        <v>3.1153558631983411E-2</v>
      </c>
    </row>
    <row r="35" spans="1:3" x14ac:dyDescent="0.25">
      <c r="A35" s="20" t="s">
        <v>61</v>
      </c>
      <c r="B35" s="21">
        <v>4498559357.1125917</v>
      </c>
      <c r="C35" s="22">
        <f>+B35/$B$36</f>
        <v>2.2765072725788163E-2</v>
      </c>
    </row>
    <row r="36" spans="1:3" x14ac:dyDescent="0.25">
      <c r="A36" s="6" t="s">
        <v>1</v>
      </c>
      <c r="B36" s="23">
        <f>SUM(B31:B35)</f>
        <v>197607950183.1174</v>
      </c>
      <c r="C36" s="22">
        <v>1</v>
      </c>
    </row>
    <row r="37" spans="1:3" x14ac:dyDescent="0.25">
      <c r="C37" s="13"/>
    </row>
    <row r="38" spans="1:3" x14ac:dyDescent="0.25">
      <c r="A38" s="2">
        <v>227493632688.686</v>
      </c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A43" s="6" t="s">
        <v>10</v>
      </c>
      <c r="B43" s="6" t="s">
        <v>35</v>
      </c>
      <c r="C43" s="6" t="s">
        <v>37</v>
      </c>
    </row>
    <row r="44" spans="1:3" x14ac:dyDescent="0.25">
      <c r="A44" s="20" t="s">
        <v>7</v>
      </c>
      <c r="B44" s="24">
        <v>50654810762.42215</v>
      </c>
      <c r="C44" s="19">
        <f>+B44/$B$47</f>
        <v>0.22266474082701357</v>
      </c>
    </row>
    <row r="45" spans="1:3" x14ac:dyDescent="0.25">
      <c r="A45" s="20" t="s">
        <v>8</v>
      </c>
      <c r="B45" s="24">
        <v>176831474467.75412</v>
      </c>
      <c r="C45" s="19">
        <f>+B45/$B$47</f>
        <v>0.77730296174811708</v>
      </c>
    </row>
    <row r="46" spans="1:3" x14ac:dyDescent="0.25">
      <c r="A46" s="20" t="s">
        <v>9</v>
      </c>
      <c r="B46" s="24">
        <v>7347458.5099999998</v>
      </c>
      <c r="C46" s="19">
        <f>+B46/$B$47</f>
        <v>3.2297424869269337E-5</v>
      </c>
    </row>
    <row r="47" spans="1:3" x14ac:dyDescent="0.25">
      <c r="A47" s="6" t="s">
        <v>1</v>
      </c>
      <c r="B47" s="7">
        <f>SUM(B44:B46)</f>
        <v>227493632688.68628</v>
      </c>
      <c r="C47" s="19">
        <f>+B47/$B$47</f>
        <v>1</v>
      </c>
    </row>
    <row r="48" spans="1:3" x14ac:dyDescent="0.25">
      <c r="A48" s="12"/>
      <c r="B48" s="12"/>
      <c r="C48" s="15"/>
    </row>
    <row r="49" spans="1:3" x14ac:dyDescent="0.25">
      <c r="A49" s="16" t="s">
        <v>11</v>
      </c>
      <c r="B49" s="6" t="s">
        <v>35</v>
      </c>
      <c r="C49" s="6" t="s">
        <v>37</v>
      </c>
    </row>
    <row r="50" spans="1:3" x14ac:dyDescent="0.25">
      <c r="A50" s="20" t="s">
        <v>53</v>
      </c>
      <c r="B50" s="24">
        <v>107788364876.43216</v>
      </c>
      <c r="C50" s="19">
        <f>+B50/$B$55</f>
        <v>0.47380827147781324</v>
      </c>
    </row>
    <row r="51" spans="1:3" x14ac:dyDescent="0.25">
      <c r="A51" s="20" t="s">
        <v>58</v>
      </c>
      <c r="B51" s="24">
        <v>200600</v>
      </c>
      <c r="C51" s="19">
        <f t="shared" ref="C51:C55" si="1">+B51/$B$55</f>
        <v>8.8178292125879584E-7</v>
      </c>
    </row>
    <row r="52" spans="1:3" x14ac:dyDescent="0.25">
      <c r="A52" s="20" t="s">
        <v>16</v>
      </c>
      <c r="B52" s="24">
        <v>23272398027.505005</v>
      </c>
      <c r="C52" s="19">
        <f t="shared" si="1"/>
        <v>0.10229911823225724</v>
      </c>
    </row>
    <row r="53" spans="1:3" x14ac:dyDescent="0.25">
      <c r="A53" s="20" t="s">
        <v>36</v>
      </c>
      <c r="B53" s="24">
        <v>92887137471.688934</v>
      </c>
      <c r="C53" s="19">
        <f t="shared" si="1"/>
        <v>0.40830653752319657</v>
      </c>
    </row>
    <row r="54" spans="1:3" x14ac:dyDescent="0.25">
      <c r="A54" s="20" t="s">
        <v>17</v>
      </c>
      <c r="B54" s="24">
        <v>3545531713.0542116</v>
      </c>
      <c r="C54" s="19">
        <f t="shared" si="1"/>
        <v>1.5585190983811791E-2</v>
      </c>
    </row>
    <row r="55" spans="1:3" x14ac:dyDescent="0.25">
      <c r="A55" s="6" t="s">
        <v>1</v>
      </c>
      <c r="B55" s="7">
        <f>SUM(B50:B54)</f>
        <v>227493632688.6803</v>
      </c>
      <c r="C55" s="19">
        <f t="shared" si="1"/>
        <v>1</v>
      </c>
    </row>
    <row r="56" spans="1:3" x14ac:dyDescent="0.25">
      <c r="A56" s="12"/>
      <c r="B56" s="12"/>
      <c r="C56" s="12"/>
    </row>
    <row r="57" spans="1:3" x14ac:dyDescent="0.25">
      <c r="A57" s="12"/>
      <c r="B57" s="12"/>
      <c r="C57" s="12"/>
    </row>
    <row r="58" spans="1:3" x14ac:dyDescent="0.25">
      <c r="A58" s="6" t="s">
        <v>46</v>
      </c>
      <c r="B58" s="6" t="s">
        <v>35</v>
      </c>
      <c r="C58" s="6" t="s">
        <v>37</v>
      </c>
    </row>
    <row r="59" spans="1:3" x14ac:dyDescent="0.25">
      <c r="A59" s="20" t="s">
        <v>7</v>
      </c>
      <c r="B59" s="24">
        <v>27921548055.124012</v>
      </c>
      <c r="C59" s="19">
        <f>+B59/$B$61</f>
        <v>0.30059649608250388</v>
      </c>
    </row>
    <row r="60" spans="1:3" x14ac:dyDescent="0.25">
      <c r="A60" s="20" t="s">
        <v>8</v>
      </c>
      <c r="B60" s="24">
        <v>64965589416.566483</v>
      </c>
      <c r="C60" s="19">
        <f t="shared" ref="C60:C61" si="2">+B60/$B$61</f>
        <v>0.69940350391749617</v>
      </c>
    </row>
    <row r="61" spans="1:3" x14ac:dyDescent="0.25">
      <c r="A61" s="6" t="s">
        <v>1</v>
      </c>
      <c r="B61" s="7">
        <f>SUM(B59:B60)</f>
        <v>92887137471.690491</v>
      </c>
      <c r="C61" s="19">
        <f t="shared" si="2"/>
        <v>1</v>
      </c>
    </row>
    <row r="65" spans="1:5" x14ac:dyDescent="0.25">
      <c r="A65" s="6" t="s">
        <v>28</v>
      </c>
      <c r="B65" s="6" t="s">
        <v>35</v>
      </c>
    </row>
    <row r="66" spans="1:5" x14ac:dyDescent="0.25">
      <c r="A66" s="20" t="s">
        <v>55</v>
      </c>
      <c r="B66" s="21">
        <v>40317376366.658501</v>
      </c>
    </row>
    <row r="67" spans="1:5" x14ac:dyDescent="0.25">
      <c r="A67" s="20" t="s">
        <v>54</v>
      </c>
      <c r="B67" s="21">
        <v>17834720563.950008</v>
      </c>
    </row>
    <row r="68" spans="1:5" x14ac:dyDescent="0.25">
      <c r="A68" s="20" t="s">
        <v>62</v>
      </c>
      <c r="B68" s="21">
        <v>12812935257.176996</v>
      </c>
    </row>
    <row r="69" spans="1:5" x14ac:dyDescent="0.25">
      <c r="A69" s="20" t="s">
        <v>63</v>
      </c>
      <c r="B69" s="21">
        <v>11699004559.230001</v>
      </c>
    </row>
    <row r="70" spans="1:5" x14ac:dyDescent="0.25">
      <c r="A70" s="20" t="s">
        <v>64</v>
      </c>
      <c r="B70" s="21">
        <v>10814320809.890402</v>
      </c>
    </row>
    <row r="71" spans="1:5" x14ac:dyDescent="0.25">
      <c r="A71" s="6" t="s">
        <v>1</v>
      </c>
      <c r="B71" s="7">
        <f>SUM(B66:B70)</f>
        <v>93478357556.905899</v>
      </c>
    </row>
    <row r="77" spans="1:5" x14ac:dyDescent="0.25">
      <c r="E77" s="3"/>
    </row>
    <row r="78" spans="1:5" x14ac:dyDescent="0.25">
      <c r="E78" s="3"/>
    </row>
    <row r="79" spans="1:5" x14ac:dyDescent="0.25">
      <c r="D79" s="3"/>
      <c r="E79" s="3"/>
    </row>
    <row r="80" spans="1:5" x14ac:dyDescent="0.25">
      <c r="D80" s="3"/>
      <c r="E80" s="3"/>
    </row>
    <row r="81" spans="1:5" x14ac:dyDescent="0.25">
      <c r="D81" s="3"/>
      <c r="E81" s="3"/>
    </row>
    <row r="82" spans="1:5" x14ac:dyDescent="0.25">
      <c r="C82" s="3"/>
      <c r="D82" s="3"/>
      <c r="E82" s="3"/>
    </row>
    <row r="83" spans="1:5" x14ac:dyDescent="0.25">
      <c r="C83" s="3"/>
      <c r="D83" s="3"/>
      <c r="E83" s="3"/>
    </row>
    <row r="84" spans="1:5" x14ac:dyDescent="0.25">
      <c r="D84" s="3"/>
      <c r="E84" s="3"/>
    </row>
    <row r="85" spans="1:5" x14ac:dyDescent="0.25">
      <c r="C85" s="3"/>
      <c r="D85" s="3"/>
      <c r="E85" s="3"/>
    </row>
    <row r="86" spans="1:5" x14ac:dyDescent="0.25">
      <c r="A86" s="3"/>
      <c r="B86" s="3"/>
      <c r="C86" s="3"/>
      <c r="D86" s="3"/>
      <c r="E86" s="3"/>
    </row>
    <row r="87" spans="1:5" x14ac:dyDescent="0.25">
      <c r="A87" s="6" t="s">
        <v>39</v>
      </c>
      <c r="B87" s="6" t="s">
        <v>31</v>
      </c>
      <c r="C87" s="3"/>
      <c r="D87" s="3"/>
      <c r="E87" s="3"/>
    </row>
    <row r="88" spans="1:5" x14ac:dyDescent="0.25">
      <c r="A88" s="20" t="s">
        <v>48</v>
      </c>
      <c r="B88" s="25">
        <v>3</v>
      </c>
      <c r="C88" s="3"/>
      <c r="D88" s="3"/>
      <c r="E88" s="3"/>
    </row>
    <row r="89" spans="1:5" x14ac:dyDescent="0.25">
      <c r="A89" s="20" t="s">
        <v>13</v>
      </c>
      <c r="B89" s="25">
        <v>6</v>
      </c>
      <c r="C89" s="3"/>
      <c r="D89" s="3"/>
      <c r="E89" s="3"/>
    </row>
    <row r="90" spans="1:5" x14ac:dyDescent="0.25">
      <c r="A90" s="20" t="s">
        <v>49</v>
      </c>
      <c r="B90" s="25">
        <v>10</v>
      </c>
      <c r="C90" s="3"/>
      <c r="D90" s="3"/>
      <c r="E90" s="3"/>
    </row>
    <row r="91" spans="1:5" x14ac:dyDescent="0.25">
      <c r="A91" s="20" t="s">
        <v>43</v>
      </c>
      <c r="B91" s="25">
        <v>19</v>
      </c>
      <c r="C91" s="3"/>
      <c r="D91" s="3"/>
      <c r="E91" s="3"/>
    </row>
    <row r="92" spans="1:5" x14ac:dyDescent="0.25">
      <c r="A92" s="20" t="s">
        <v>14</v>
      </c>
      <c r="B92" s="25">
        <v>225</v>
      </c>
      <c r="C92" s="3"/>
      <c r="D92" s="3"/>
      <c r="E92" s="3"/>
    </row>
    <row r="93" spans="1:5" x14ac:dyDescent="0.25">
      <c r="A93" s="20" t="s">
        <v>12</v>
      </c>
      <c r="B93" s="25">
        <v>976</v>
      </c>
      <c r="C93" s="3"/>
      <c r="D93" s="3"/>
      <c r="E93" s="3"/>
    </row>
    <row r="94" spans="1:5" x14ac:dyDescent="0.25">
      <c r="A94" s="20" t="s">
        <v>15</v>
      </c>
      <c r="B94" s="25">
        <v>1002</v>
      </c>
      <c r="C94" s="3"/>
      <c r="D94" s="3"/>
      <c r="E94" s="3"/>
    </row>
    <row r="95" spans="1:5" x14ac:dyDescent="0.25">
      <c r="A95" s="20" t="s">
        <v>0</v>
      </c>
      <c r="B95" s="25">
        <v>6496</v>
      </c>
      <c r="C95" s="3"/>
      <c r="D95" s="3"/>
      <c r="E95" s="3"/>
    </row>
    <row r="96" spans="1:5" x14ac:dyDescent="0.25">
      <c r="A96" s="20" t="s">
        <v>22</v>
      </c>
      <c r="B96" s="25">
        <v>11374</v>
      </c>
      <c r="C96" s="3"/>
      <c r="D96" s="3"/>
      <c r="E96" s="3"/>
    </row>
    <row r="97" spans="1:5" x14ac:dyDescent="0.25">
      <c r="A97" s="20"/>
      <c r="B97" s="25"/>
      <c r="C97" s="3"/>
      <c r="D97" s="3"/>
      <c r="E97" s="3"/>
    </row>
    <row r="98" spans="1:5" x14ac:dyDescent="0.25">
      <c r="A98" s="3"/>
      <c r="B98" s="3"/>
      <c r="C98" s="3"/>
      <c r="D98" s="3"/>
      <c r="E98" s="3"/>
    </row>
    <row r="99" spans="1:5" x14ac:dyDescent="0.25">
      <c r="A99" s="3"/>
      <c r="B99" s="3"/>
      <c r="C99" s="3"/>
    </row>
    <row r="100" spans="1:5" x14ac:dyDescent="0.25">
      <c r="A100" s="3"/>
      <c r="B100" s="3"/>
      <c r="C100" s="3"/>
    </row>
    <row r="110" spans="1:5" x14ac:dyDescent="0.25">
      <c r="A110" s="26" t="s">
        <v>40</v>
      </c>
      <c r="B110" s="26" t="s">
        <v>20</v>
      </c>
    </row>
    <row r="111" spans="1:5" x14ac:dyDescent="0.25">
      <c r="A111" s="27" t="s">
        <v>7</v>
      </c>
      <c r="B111" s="28">
        <v>27507</v>
      </c>
    </row>
    <row r="112" spans="1:5" x14ac:dyDescent="0.25">
      <c r="A112" s="27" t="s">
        <v>8</v>
      </c>
      <c r="B112" s="28">
        <v>75104</v>
      </c>
    </row>
    <row r="113" spans="1:9" x14ac:dyDescent="0.25">
      <c r="A113" s="27" t="s">
        <v>9</v>
      </c>
      <c r="B113" s="28">
        <v>5948</v>
      </c>
    </row>
    <row r="114" spans="1:9" x14ac:dyDescent="0.25">
      <c r="A114" s="26" t="s">
        <v>1</v>
      </c>
      <c r="B114" s="29">
        <f>SUM(B111:B113)</f>
        <v>108559</v>
      </c>
    </row>
    <row r="125" spans="1:9" x14ac:dyDescent="0.25">
      <c r="E125" s="1"/>
    </row>
    <row r="126" spans="1:9" x14ac:dyDescent="0.25">
      <c r="E126" s="1"/>
    </row>
    <row r="127" spans="1:9" x14ac:dyDescent="0.25">
      <c r="H127" s="2"/>
      <c r="I127" s="2"/>
    </row>
    <row r="128" spans="1:9" x14ac:dyDescent="0.25">
      <c r="A128" s="16" t="s">
        <v>41</v>
      </c>
      <c r="B128" s="16" t="s">
        <v>31</v>
      </c>
      <c r="H128" s="2"/>
      <c r="I128" s="2"/>
    </row>
    <row r="129" spans="1:9" x14ac:dyDescent="0.25">
      <c r="A129" s="17" t="s">
        <v>53</v>
      </c>
      <c r="B129" s="30">
        <v>49537</v>
      </c>
      <c r="H129" s="2"/>
      <c r="I129" s="2"/>
    </row>
    <row r="130" spans="1:9" x14ac:dyDescent="0.25">
      <c r="A130" s="17" t="s">
        <v>16</v>
      </c>
      <c r="B130" s="30">
        <v>808</v>
      </c>
      <c r="H130" s="2"/>
      <c r="I130" s="2"/>
    </row>
    <row r="131" spans="1:9" x14ac:dyDescent="0.25">
      <c r="A131" s="17" t="s">
        <v>36</v>
      </c>
      <c r="B131" s="30">
        <v>13888</v>
      </c>
      <c r="H131" s="2"/>
      <c r="I131" s="2"/>
    </row>
    <row r="132" spans="1:9" x14ac:dyDescent="0.25">
      <c r="A132" s="17" t="s">
        <v>17</v>
      </c>
      <c r="B132" s="30">
        <v>44326</v>
      </c>
      <c r="E132" s="1"/>
      <c r="H132" s="2"/>
      <c r="I132" s="2"/>
    </row>
    <row r="133" spans="1:9" x14ac:dyDescent="0.25">
      <c r="A133" s="16" t="s">
        <v>20</v>
      </c>
      <c r="B133" s="53">
        <f>SUM(B129:B132)</f>
        <v>108559</v>
      </c>
      <c r="D133" s="1"/>
      <c r="H133" s="2"/>
      <c r="I133" s="2"/>
    </row>
    <row r="134" spans="1:9" x14ac:dyDescent="0.25">
      <c r="D134" s="1"/>
      <c r="H134" s="2"/>
      <c r="I134" s="2"/>
    </row>
    <row r="135" spans="1:9" x14ac:dyDescent="0.25">
      <c r="D135" s="1"/>
    </row>
    <row r="136" spans="1:9" x14ac:dyDescent="0.25">
      <c r="D136" s="1"/>
    </row>
    <row r="137" spans="1:9" x14ac:dyDescent="0.25">
      <c r="D137" s="1"/>
    </row>
    <row r="138" spans="1:9" x14ac:dyDescent="0.25">
      <c r="D138" s="1"/>
    </row>
    <row r="139" spans="1:9" x14ac:dyDescent="0.25">
      <c r="D139" s="1"/>
    </row>
    <row r="140" spans="1:9" x14ac:dyDescent="0.25">
      <c r="D140" s="1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2"/>
    </row>
    <row r="147" spans="1:7" x14ac:dyDescent="0.25">
      <c r="D147" s="1"/>
      <c r="G147" s="2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x14ac:dyDescent="0.25">
      <c r="E153" s="1"/>
    </row>
    <row r="154" spans="1:7" x14ac:dyDescent="0.25">
      <c r="D154" s="5"/>
    </row>
    <row r="155" spans="1:7" ht="15.75" thickBot="1" x14ac:dyDescent="0.3">
      <c r="D155" s="5"/>
    </row>
    <row r="156" spans="1:7" ht="30.75" customHeight="1" thickBot="1" x14ac:dyDescent="0.3">
      <c r="A156" s="31" t="s">
        <v>33</v>
      </c>
      <c r="B156" s="32" t="s">
        <v>34</v>
      </c>
      <c r="D156" s="5"/>
    </row>
    <row r="157" spans="1:7" ht="16.5" thickBot="1" x14ac:dyDescent="0.3">
      <c r="A157" s="33" t="s">
        <v>25</v>
      </c>
      <c r="B157" s="34">
        <f>+B164+C164</f>
        <v>137</v>
      </c>
    </row>
    <row r="158" spans="1:7" ht="16.5" thickBot="1" x14ac:dyDescent="0.3">
      <c r="A158" s="33" t="s">
        <v>24</v>
      </c>
      <c r="B158" s="34">
        <f t="shared" ref="B158:B159" si="3">+B165+C165</f>
        <v>1286</v>
      </c>
    </row>
    <row r="159" spans="1:7" ht="16.5" thickBot="1" x14ac:dyDescent="0.3">
      <c r="A159" s="33" t="s">
        <v>23</v>
      </c>
      <c r="B159" s="34">
        <f t="shared" si="3"/>
        <v>1930</v>
      </c>
      <c r="D159" s="5"/>
    </row>
    <row r="160" spans="1:7" ht="16.5" thickBot="1" x14ac:dyDescent="0.3">
      <c r="A160" s="35" t="s">
        <v>26</v>
      </c>
      <c r="B160" s="36">
        <f>SUM(B157:B159)</f>
        <v>3353</v>
      </c>
      <c r="D160" s="5"/>
    </row>
    <row r="161" spans="1:4" x14ac:dyDescent="0.25">
      <c r="D161" s="5"/>
    </row>
    <row r="162" spans="1:4" ht="15.75" thickBot="1" x14ac:dyDescent="0.3">
      <c r="A162" s="37"/>
      <c r="B162" s="37"/>
      <c r="C162" s="37"/>
      <c r="D162" s="5"/>
    </row>
    <row r="163" spans="1:4" ht="21.75" thickBot="1" x14ac:dyDescent="0.3">
      <c r="A163" s="31" t="s">
        <v>33</v>
      </c>
      <c r="B163" s="32" t="s">
        <v>8</v>
      </c>
      <c r="C163" s="32" t="s">
        <v>7</v>
      </c>
      <c r="D163" s="5"/>
    </row>
    <row r="164" spans="1:4" ht="16.5" thickBot="1" x14ac:dyDescent="0.3">
      <c r="A164" s="33" t="s">
        <v>25</v>
      </c>
      <c r="B164" s="34">
        <v>49</v>
      </c>
      <c r="C164" s="34">
        <v>88</v>
      </c>
      <c r="D164" s="5"/>
    </row>
    <row r="165" spans="1:4" ht="16.5" thickBot="1" x14ac:dyDescent="0.3">
      <c r="A165" s="33" t="s">
        <v>24</v>
      </c>
      <c r="B165" s="34">
        <v>503</v>
      </c>
      <c r="C165" s="34">
        <v>783</v>
      </c>
    </row>
    <row r="166" spans="1:4" ht="16.5" thickBot="1" x14ac:dyDescent="0.3">
      <c r="A166" s="33" t="s">
        <v>23</v>
      </c>
      <c r="B166" s="34">
        <v>646</v>
      </c>
      <c r="C166" s="34">
        <v>1284</v>
      </c>
    </row>
    <row r="167" spans="1:4" ht="16.5" thickBot="1" x14ac:dyDescent="0.3">
      <c r="A167" s="35" t="s">
        <v>26</v>
      </c>
      <c r="B167" s="36">
        <f>SUM(B164:B166)</f>
        <v>1198</v>
      </c>
      <c r="C167" s="36">
        <f>SUM(C164:C166)</f>
        <v>2155</v>
      </c>
    </row>
    <row r="169" spans="1:4" x14ac:dyDescent="0.25">
      <c r="A169" s="37"/>
      <c r="B169" s="37"/>
      <c r="C169" s="37"/>
    </row>
    <row r="170" spans="1:4" ht="15.75" thickBot="1" x14ac:dyDescent="0.3">
      <c r="A170" s="37"/>
      <c r="B170" s="37"/>
      <c r="C170" s="37"/>
    </row>
    <row r="171" spans="1:4" ht="15.75" thickBot="1" x14ac:dyDescent="0.3">
      <c r="A171" s="37"/>
      <c r="B171" s="38" t="s">
        <v>8</v>
      </c>
      <c r="C171" s="32" t="s">
        <v>7</v>
      </c>
    </row>
    <row r="172" spans="1:4" ht="16.5" thickBot="1" x14ac:dyDescent="0.3">
      <c r="A172" s="37"/>
      <c r="B172" s="39">
        <f>B167/B160</f>
        <v>0.35729197733373097</v>
      </c>
      <c r="C172" s="40">
        <f>C167/B160</f>
        <v>0.64270802266626903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6" spans="1:2" ht="30" x14ac:dyDescent="0.25">
      <c r="A196" s="41" t="s">
        <v>30</v>
      </c>
      <c r="B196" s="42" t="s">
        <v>31</v>
      </c>
    </row>
    <row r="197" spans="1:2" ht="17.25" thickBot="1" x14ac:dyDescent="0.3">
      <c r="A197" s="49" t="s">
        <v>18</v>
      </c>
      <c r="B197" s="50">
        <v>18</v>
      </c>
    </row>
    <row r="198" spans="1:2" ht="17.25" thickBot="1" x14ac:dyDescent="0.3">
      <c r="A198" s="49" t="s">
        <v>21</v>
      </c>
      <c r="B198" s="50">
        <v>15</v>
      </c>
    </row>
    <row r="199" spans="1:2" ht="17.25" thickBot="1" x14ac:dyDescent="0.3">
      <c r="A199" s="49" t="s">
        <v>32</v>
      </c>
      <c r="B199" s="50">
        <v>18</v>
      </c>
    </row>
    <row r="200" spans="1:2" ht="17.25" thickBot="1" x14ac:dyDescent="0.3">
      <c r="A200" s="49" t="s">
        <v>66</v>
      </c>
      <c r="B200" s="50">
        <v>42</v>
      </c>
    </row>
    <row r="201" spans="1:2" ht="17.25" thickBot="1" x14ac:dyDescent="0.3">
      <c r="A201" s="49" t="s">
        <v>27</v>
      </c>
      <c r="B201" s="50">
        <v>28</v>
      </c>
    </row>
    <row r="202" spans="1:2" ht="17.25" thickBot="1" x14ac:dyDescent="0.3">
      <c r="A202" s="49" t="s">
        <v>19</v>
      </c>
      <c r="B202" s="50">
        <v>27</v>
      </c>
    </row>
    <row r="203" spans="1:2" ht="17.25" thickBot="1" x14ac:dyDescent="0.3">
      <c r="A203" s="49" t="s">
        <v>67</v>
      </c>
      <c r="B203" s="50">
        <v>1</v>
      </c>
    </row>
    <row r="204" spans="1:2" ht="17.25" thickBot="1" x14ac:dyDescent="0.3">
      <c r="A204" s="49" t="s">
        <v>29</v>
      </c>
      <c r="B204" s="50">
        <v>107</v>
      </c>
    </row>
    <row r="205" spans="1:2" ht="17.25" thickBot="1" x14ac:dyDescent="0.3">
      <c r="A205" s="49" t="s">
        <v>68</v>
      </c>
      <c r="B205" s="50">
        <v>2</v>
      </c>
    </row>
    <row r="206" spans="1:2" ht="17.25" thickBot="1" x14ac:dyDescent="0.3">
      <c r="A206" s="49" t="s">
        <v>69</v>
      </c>
      <c r="B206" s="50">
        <v>2</v>
      </c>
    </row>
    <row r="207" spans="1:2" ht="17.25" thickBot="1" x14ac:dyDescent="0.3">
      <c r="A207" s="49" t="s">
        <v>70</v>
      </c>
      <c r="B207" s="50">
        <v>3</v>
      </c>
    </row>
    <row r="208" spans="1:2" ht="17.25" thickBot="1" x14ac:dyDescent="0.3">
      <c r="A208" s="49" t="s">
        <v>71</v>
      </c>
      <c r="B208" s="50">
        <v>7</v>
      </c>
    </row>
    <row r="209" spans="1:6" ht="17.25" thickBot="1" x14ac:dyDescent="0.3">
      <c r="A209" s="49" t="s">
        <v>72</v>
      </c>
      <c r="B209" s="50">
        <v>1</v>
      </c>
    </row>
    <row r="210" spans="1:6" ht="17.25" thickBot="1" x14ac:dyDescent="0.3">
      <c r="A210" s="49" t="s">
        <v>59</v>
      </c>
      <c r="B210" s="50">
        <v>1</v>
      </c>
    </row>
    <row r="211" spans="1:6" ht="17.25" thickBot="1" x14ac:dyDescent="0.3">
      <c r="A211" s="49" t="s">
        <v>65</v>
      </c>
      <c r="B211" s="50">
        <v>4</v>
      </c>
    </row>
    <row r="218" spans="1:6" x14ac:dyDescent="0.25">
      <c r="D218" s="10"/>
    </row>
    <row r="219" spans="1:6" x14ac:dyDescent="0.25">
      <c r="D219" s="9"/>
      <c r="E219" s="10"/>
    </row>
    <row r="220" spans="1:6" x14ac:dyDescent="0.25">
      <c r="D220" s="11"/>
      <c r="E220" s="9"/>
      <c r="F220" s="10"/>
    </row>
    <row r="221" spans="1:6" x14ac:dyDescent="0.25">
      <c r="A221" s="8"/>
      <c r="D221" s="11"/>
      <c r="E221" s="9"/>
      <c r="F221" s="10"/>
    </row>
    <row r="222" spans="1:6" x14ac:dyDescent="0.25">
      <c r="A222" s="9"/>
      <c r="B222" s="9"/>
      <c r="C222" s="9"/>
      <c r="D222" s="11"/>
      <c r="E222" s="9"/>
      <c r="F222" s="10"/>
    </row>
    <row r="223" spans="1:6" x14ac:dyDescent="0.25">
      <c r="A223" s="9"/>
      <c r="C223" s="9"/>
      <c r="D223" s="11"/>
      <c r="E223" s="9"/>
      <c r="F223" s="10"/>
    </row>
    <row r="224" spans="1:6" x14ac:dyDescent="0.25">
      <c r="A224" s="11"/>
      <c r="B224" s="11"/>
      <c r="C224" s="11"/>
      <c r="D224" s="11"/>
      <c r="E224" s="9"/>
      <c r="F224" s="10"/>
    </row>
    <row r="225" spans="1:6" x14ac:dyDescent="0.25">
      <c r="A225" s="11"/>
      <c r="B225" s="11"/>
      <c r="C225" s="11"/>
      <c r="D225" s="11"/>
      <c r="E225" s="9"/>
      <c r="F225" s="10"/>
    </row>
    <row r="226" spans="1:6" x14ac:dyDescent="0.25">
      <c r="A226" s="11"/>
      <c r="B226" s="11"/>
      <c r="C226" s="11"/>
      <c r="D226" s="11"/>
      <c r="E226" s="9"/>
      <c r="F226" s="10"/>
    </row>
    <row r="227" spans="1:6" ht="15.75" thickBot="1" x14ac:dyDescent="0.3">
      <c r="A227" s="41" t="s">
        <v>44</v>
      </c>
      <c r="B227" s="42" t="s">
        <v>31</v>
      </c>
      <c r="C227" s="11"/>
      <c r="D227" s="9"/>
      <c r="E227" s="9"/>
    </row>
    <row r="228" spans="1:6" ht="17.25" thickBot="1" x14ac:dyDescent="0.3">
      <c r="A228" s="47" t="s">
        <v>7</v>
      </c>
      <c r="B228" s="48">
        <v>127</v>
      </c>
      <c r="C228" s="11"/>
    </row>
    <row r="229" spans="1:6" ht="17.25" thickBot="1" x14ac:dyDescent="0.3">
      <c r="A229" s="49" t="s">
        <v>8</v>
      </c>
      <c r="B229" s="50">
        <v>140</v>
      </c>
      <c r="C229" s="11"/>
    </row>
    <row r="230" spans="1:6" ht="17.25" thickBot="1" x14ac:dyDescent="0.3">
      <c r="A230" s="47" t="s">
        <v>47</v>
      </c>
      <c r="B230" s="48">
        <v>9</v>
      </c>
      <c r="C230" s="11"/>
    </row>
    <row r="231" spans="1:6" x14ac:dyDescent="0.25">
      <c r="A231" s="9"/>
      <c r="B231" s="9"/>
      <c r="C231" s="9"/>
    </row>
  </sheetData>
  <sortState xmlns:xlrd2="http://schemas.microsoft.com/office/spreadsheetml/2017/richdata2" ref="A8:C17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Sylvana Marte</cp:lastModifiedBy>
  <dcterms:created xsi:type="dcterms:W3CDTF">2018-01-05T14:00:40Z</dcterms:created>
  <dcterms:modified xsi:type="dcterms:W3CDTF">2023-04-19T13:23:51Z</dcterms:modified>
</cp:coreProperties>
</file>